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'Arkusz1'!$A$1:$J$100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<sst xmlns="http://schemas.openxmlformats.org/spreadsheetml/2006/main" count="155" uniqueCount="73">
  <si>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</si>
  <si>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</si>
  <si>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</si>
  <si>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</si>
  <si>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</si>
  <si>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</si>
  <si>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</si>
  <si>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</si>
  <si>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</si>
  <si>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</si>
  <si>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</si>
  <si>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</si>
  <si>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</si>
  <si>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</si>
  <si>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</si>
  <si>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</si>
  <si>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</si>
  <si>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</si>
  <si>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</si>
  <si>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</si>
  <si>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</si>
  <si>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</si>
  <si>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</si>
  <si>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</si>
  <si>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</si>
  <si>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</si>
  <si>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</si>
  <si>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</si>
  <si>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</si>
  <si>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</si>
  <si>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</si>
  <si>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</si>
  <si>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</si>
  <si>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</si>
  <si>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</si>
  <si>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</si>
  <si>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</si>
  <si>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</si>
  <si>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</si>
  <si>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</si>
  <si>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</si>
  <si>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</si>
  <si>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</si>
  <si>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</si>
  <si>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</si>
  <si>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</si>
  <si>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</si>
  <si>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</si>
  <si>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</si>
  <si>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</si>
  <si>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</si>
  <si>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</si>
  <si>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</si>
  <si>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</si>
  <si>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eSzkoła szkołą ku przyszłości "</t>
  </si>
  <si>
    <t>Kompleksowe uzbrojenie terenu</t>
  </si>
  <si>
    <t>Regionalnego Parku Przemysłowego</t>
  </si>
  <si>
    <t>WSSE " INVEST-PARK " na terenie Gminy</t>
  </si>
  <si>
    <t>Nysa, w obrębach wsi Radzikowice</t>
  </si>
  <si>
    <t>i Goświnowice</t>
  </si>
  <si>
    <t>2010-20111</t>
  </si>
  <si>
    <t xml:space="preserve">Modernizacja budynku po byłym </t>
  </si>
  <si>
    <t>przedszkolu w Kopernikach na Wiejskie</t>
  </si>
  <si>
    <t>Centrum Kultury</t>
  </si>
  <si>
    <t>Budowa świetlicy Wiejskiej</t>
  </si>
  <si>
    <t>w Siestrzechowicach</t>
  </si>
  <si>
    <t>Budowa sali gimnastycznej w Gimnazjum</t>
  </si>
  <si>
    <t>Nr 3 w Nysie</t>
  </si>
  <si>
    <t xml:space="preserve">Budowa wielofunkcyjnego boiska </t>
  </si>
  <si>
    <t>sportowego w SP Nr 1 w Nysie</t>
  </si>
  <si>
    <t>EFRR</t>
  </si>
  <si>
    <t>Załącznik Nr 3 do uchwały Nr III/20/10</t>
  </si>
  <si>
    <t>Rady Miejskiej w Nysie z dnia 28 grudnia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</si>
</sst>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3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3" fontId="0" fillId="0" borderId="20" xfId="42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3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 vertical="center"/>
    </xf>
    <xf numFmtId="3" fontId="0" fillId="0" borderId="31" xfId="42" applyNumberFormat="1" applyFont="1" applyFill="1" applyBorder="1" applyAlignment="1" applyProtection="1">
      <alignment horizontal="right"/>
      <protection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24" borderId="36" xfId="0" applyFont="1" applyFill="1" applyBorder="1" applyAlignment="1">
      <alignment/>
    </xf>
    <xf numFmtId="3" fontId="8" fillId="24" borderId="37" xfId="42" applyNumberFormat="1" applyFont="1" applyFill="1" applyBorder="1" applyAlignment="1" applyProtection="1">
      <alignment horizontal="right"/>
      <protection/>
    </xf>
    <xf numFmtId="3" fontId="8" fillId="24" borderId="38" xfId="42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" fontId="8" fillId="24" borderId="37" xfId="42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4" fontId="4" fillId="24" borderId="37" xfId="42" applyNumberFormat="1" applyFont="1" applyFill="1" applyBorder="1" applyAlignment="1" applyProtection="1">
      <alignment horizontal="right"/>
      <protection/>
    </xf>
    <xf numFmtId="3" fontId="8" fillId="24" borderId="47" xfId="42" applyNumberFormat="1" applyFont="1" applyFill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42" applyNumberFormat="1" applyFont="1" applyFill="1" applyBorder="1" applyAlignment="1" applyProtection="1">
      <alignment horizontal="right"/>
      <protection/>
    </xf>
    <xf numFmtId="3" fontId="0" fillId="0" borderId="51" xfId="42" applyNumberFormat="1" applyFont="1" applyFill="1" applyBorder="1" applyAlignment="1" applyProtection="1">
      <alignment horizontal="right"/>
      <protection/>
    </xf>
    <xf numFmtId="3" fontId="0" fillId="0" borderId="52" xfId="42" applyNumberFormat="1" applyFont="1" applyFill="1" applyBorder="1" applyAlignment="1" applyProtection="1">
      <alignment horizontal="right"/>
      <protection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3" fontId="0" fillId="0" borderId="45" xfId="42" applyNumberFormat="1" applyFont="1" applyFill="1" applyBorder="1" applyAlignment="1" applyProtection="1">
      <alignment horizontal="right"/>
      <protection/>
    </xf>
    <xf numFmtId="3" fontId="0" fillId="0" borderId="55" xfId="42" applyNumberFormat="1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>
      <alignment horizontal="center" vertical="center"/>
    </xf>
    <xf numFmtId="3" fontId="0" fillId="0" borderId="56" xfId="42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3" fontId="11" fillId="0" borderId="16" xfId="42" applyNumberFormat="1" applyFont="1" applyFill="1" applyBorder="1" applyAlignment="1" applyProtection="1">
      <alignment horizontal="right"/>
      <protection/>
    </xf>
    <xf numFmtId="4" fontId="0" fillId="0" borderId="16" xfId="42" applyNumberFormat="1" applyFont="1" applyFill="1" applyBorder="1" applyAlignment="1" applyProtection="1">
      <alignment horizontal="right"/>
      <protection/>
    </xf>
    <xf numFmtId="3" fontId="0" fillId="0" borderId="63" xfId="42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Border="1" applyAlignment="1">
      <alignment/>
    </xf>
    <xf numFmtId="4" fontId="0" fillId="0" borderId="45" xfId="42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24" borderId="6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0" fontId="0" fillId="24" borderId="68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center" vertical="center"/>
    </xf>
    <xf numFmtId="0" fontId="0" fillId="24" borderId="7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6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96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603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0</xdr:colOff>
      <xdr:row>100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6725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2"/>
  <sheetViews>
    <sheetView tabSelected="1" zoomScale="75" zoomScaleNormal="75" zoomScaleSheetLayoutView="100" zoomScalePageLayoutView="0" workbookViewId="0" topLeftCell="A1">
      <pane ySplit="13" topLeftCell="BM14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3"/>
      <c r="C1" s="8"/>
      <c r="D1" s="8"/>
      <c r="E1" s="8"/>
      <c r="F1" s="8"/>
      <c r="G1" s="9"/>
      <c r="H1" s="25"/>
      <c r="I1" s="25"/>
      <c r="J1" s="14"/>
    </row>
    <row r="2" spans="1:10" ht="17.25" thickBot="1">
      <c r="A2" s="65"/>
      <c r="B2" s="65"/>
      <c r="C2" s="65"/>
      <c r="D2" s="65"/>
      <c r="E2" s="65"/>
      <c r="F2" s="65"/>
      <c r="G2" s="66"/>
      <c r="H2" s="67"/>
      <c r="I2" s="67" t="s">
        <v>50</v>
      </c>
      <c r="J2" s="68"/>
    </row>
    <row r="3" spans="1:10" ht="18">
      <c r="A3" s="132" t="s">
        <v>45</v>
      </c>
      <c r="B3" s="133"/>
      <c r="C3" s="133"/>
      <c r="D3" s="133"/>
      <c r="E3" s="133"/>
      <c r="F3" s="133"/>
      <c r="G3" s="133"/>
      <c r="H3" s="19" t="s">
        <v>71</v>
      </c>
      <c r="I3" s="19"/>
      <c r="J3" s="28"/>
    </row>
    <row r="4" spans="1:10" ht="12.75">
      <c r="A4" s="16"/>
      <c r="B4" s="3"/>
      <c r="E4" s="4"/>
      <c r="F4" s="4"/>
      <c r="G4" s="4"/>
      <c r="H4" s="6" t="s">
        <v>72</v>
      </c>
      <c r="I4" s="6"/>
      <c r="J4" s="29"/>
    </row>
    <row r="5" spans="1:10" ht="12.75">
      <c r="A5" s="16"/>
      <c r="B5" s="3"/>
      <c r="E5" s="4"/>
      <c r="F5" s="4"/>
      <c r="G5" s="4"/>
      <c r="H5" s="6" t="s">
        <v>53</v>
      </c>
      <c r="I5" s="6"/>
      <c r="J5" s="29"/>
    </row>
    <row r="6" spans="1:10" ht="12.75">
      <c r="A6" s="16"/>
      <c r="B6" s="3"/>
      <c r="E6" s="4"/>
      <c r="F6" s="4"/>
      <c r="G6" s="4"/>
      <c r="H6" s="70" t="s">
        <v>51</v>
      </c>
      <c r="I6" s="6"/>
      <c r="J6" s="29"/>
    </row>
    <row r="7" spans="1:10" ht="12.75">
      <c r="A7" s="16"/>
      <c r="B7" s="3"/>
      <c r="E7" s="4"/>
      <c r="F7" s="4"/>
      <c r="G7" s="4"/>
      <c r="H7" s="70" t="s">
        <v>52</v>
      </c>
      <c r="I7" s="6"/>
      <c r="J7" s="29"/>
    </row>
    <row r="8" spans="1:10" ht="12.75">
      <c r="A8" s="16"/>
      <c r="B8" s="3"/>
      <c r="E8" s="4"/>
      <c r="F8" s="4"/>
      <c r="G8" s="4"/>
      <c r="H8" s="6"/>
      <c r="I8" s="6"/>
      <c r="J8" s="29"/>
    </row>
    <row r="9" spans="1:10" ht="13.5" thickBot="1">
      <c r="A9" s="16"/>
      <c r="B9" s="3"/>
      <c r="E9" s="4"/>
      <c r="F9" s="4"/>
      <c r="G9" s="4"/>
      <c r="H9" s="70"/>
      <c r="I9" s="70"/>
      <c r="J9" s="29"/>
    </row>
    <row r="10" spans="1:10" ht="12.75">
      <c r="A10" s="118" t="s">
        <v>0</v>
      </c>
      <c r="B10" s="130" t="s">
        <v>1</v>
      </c>
      <c r="C10" s="127" t="s">
        <v>49</v>
      </c>
      <c r="D10" s="127" t="s">
        <v>48</v>
      </c>
      <c r="E10" s="127" t="s">
        <v>47</v>
      </c>
      <c r="F10" s="91" t="s">
        <v>2</v>
      </c>
      <c r="G10" s="124" t="s">
        <v>16</v>
      </c>
      <c r="H10" s="125"/>
      <c r="I10" s="125"/>
      <c r="J10" s="126"/>
    </row>
    <row r="11" spans="1:10" ht="12.75">
      <c r="A11" s="119"/>
      <c r="B11" s="116"/>
      <c r="C11" s="128"/>
      <c r="D11" s="128"/>
      <c r="E11" s="128"/>
      <c r="F11" s="10" t="s">
        <v>3</v>
      </c>
      <c r="G11" s="115">
        <v>2010</v>
      </c>
      <c r="H11" s="115">
        <v>2011</v>
      </c>
      <c r="I11" s="115">
        <v>2012</v>
      </c>
      <c r="J11" s="121">
        <v>2013</v>
      </c>
    </row>
    <row r="12" spans="1:10" ht="12.75">
      <c r="A12" s="119"/>
      <c r="B12" s="116"/>
      <c r="C12" s="128"/>
      <c r="D12" s="128"/>
      <c r="E12" s="128"/>
      <c r="F12" s="12" t="s">
        <v>4</v>
      </c>
      <c r="G12" s="116"/>
      <c r="H12" s="116"/>
      <c r="I12" s="116"/>
      <c r="J12" s="122"/>
    </row>
    <row r="13" spans="1:10" ht="13.5" thickBot="1">
      <c r="A13" s="120"/>
      <c r="B13" s="131"/>
      <c r="C13" s="129"/>
      <c r="D13" s="129"/>
      <c r="E13" s="129"/>
      <c r="F13" s="13" t="s">
        <v>46</v>
      </c>
      <c r="G13" s="117"/>
      <c r="H13" s="117"/>
      <c r="I13" s="117"/>
      <c r="J13" s="123"/>
    </row>
    <row r="14" spans="1:10" ht="12.75">
      <c r="A14" s="44">
        <v>1</v>
      </c>
      <c r="B14" s="17" t="s">
        <v>5</v>
      </c>
      <c r="C14" s="17" t="s">
        <v>6</v>
      </c>
      <c r="D14" s="17" t="s">
        <v>46</v>
      </c>
      <c r="E14" s="20" t="s">
        <v>18</v>
      </c>
      <c r="F14" s="23">
        <f>SUM(G14:J14)</f>
        <v>24554200</v>
      </c>
      <c r="G14" s="23">
        <v>6554200</v>
      </c>
      <c r="H14" s="23">
        <v>6000000</v>
      </c>
      <c r="I14" s="82">
        <v>6000000</v>
      </c>
      <c r="J14" s="45">
        <v>6000000</v>
      </c>
    </row>
    <row r="15" spans="1:10" ht="12.75">
      <c r="A15" s="46"/>
      <c r="B15" s="93" t="s">
        <v>23</v>
      </c>
      <c r="C15" s="102"/>
      <c r="D15" s="102"/>
      <c r="E15" s="32" t="s">
        <v>7</v>
      </c>
      <c r="F15" s="33">
        <f>SUM(G15:J15)</f>
        <v>19371200</v>
      </c>
      <c r="G15" s="33">
        <v>1371200</v>
      </c>
      <c r="H15" s="33">
        <v>6000000</v>
      </c>
      <c r="I15" s="92">
        <v>6000000</v>
      </c>
      <c r="J15" s="47">
        <v>6000000</v>
      </c>
    </row>
    <row r="16" spans="1:10" ht="12.75">
      <c r="A16" s="46"/>
      <c r="B16" s="93"/>
      <c r="C16" s="102"/>
      <c r="D16" s="102"/>
      <c r="E16" s="32" t="s">
        <v>17</v>
      </c>
      <c r="F16" s="33">
        <f>SUM(G16:J16)</f>
        <v>5183000</v>
      </c>
      <c r="G16" s="33">
        <v>5183000</v>
      </c>
      <c r="H16" s="33">
        <v>0</v>
      </c>
      <c r="I16" s="92">
        <v>0</v>
      </c>
      <c r="J16" s="47">
        <v>0</v>
      </c>
    </row>
    <row r="17" spans="1:10" ht="12.75">
      <c r="A17" s="64"/>
      <c r="B17" s="94"/>
      <c r="C17" s="103"/>
      <c r="D17" s="103"/>
      <c r="E17" s="40"/>
      <c r="F17" s="41"/>
      <c r="G17" s="41"/>
      <c r="H17" s="41"/>
      <c r="I17" s="84"/>
      <c r="J17" s="48"/>
    </row>
    <row r="18" spans="1:10" ht="12.75">
      <c r="A18" s="46">
        <v>2</v>
      </c>
      <c r="B18" s="93" t="s">
        <v>5</v>
      </c>
      <c r="C18" s="102" t="s">
        <v>6</v>
      </c>
      <c r="D18" s="102" t="s">
        <v>46</v>
      </c>
      <c r="E18" s="32" t="s">
        <v>18</v>
      </c>
      <c r="F18" s="33">
        <f>SUM(G18:J18)</f>
        <v>6510000</v>
      </c>
      <c r="G18" s="33">
        <v>510000</v>
      </c>
      <c r="H18" s="33">
        <v>2000000</v>
      </c>
      <c r="I18" s="92">
        <v>2000000</v>
      </c>
      <c r="J18" s="47">
        <v>2000000</v>
      </c>
    </row>
    <row r="19" spans="1:10" ht="12.75">
      <c r="A19" s="46"/>
      <c r="B19" s="93" t="s">
        <v>24</v>
      </c>
      <c r="C19" s="102"/>
      <c r="D19" s="102"/>
      <c r="E19" s="32" t="s">
        <v>7</v>
      </c>
      <c r="F19" s="33">
        <f>SUM(G19:J19)</f>
        <v>6510000</v>
      </c>
      <c r="G19" s="33">
        <v>510000</v>
      </c>
      <c r="H19" s="33">
        <v>2000000</v>
      </c>
      <c r="I19" s="92">
        <v>2000000</v>
      </c>
      <c r="J19" s="47">
        <v>2000000</v>
      </c>
    </row>
    <row r="20" spans="1:10" ht="12.75">
      <c r="A20" s="46"/>
      <c r="B20" s="93" t="s">
        <v>13</v>
      </c>
      <c r="C20" s="102"/>
      <c r="D20" s="102"/>
      <c r="E20" s="32" t="s">
        <v>17</v>
      </c>
      <c r="F20" s="33">
        <f>SUM(G20:J20)</f>
        <v>0</v>
      </c>
      <c r="G20" s="33">
        <v>0</v>
      </c>
      <c r="H20" s="33">
        <v>0</v>
      </c>
      <c r="I20" s="92">
        <v>0</v>
      </c>
      <c r="J20" s="47">
        <v>0</v>
      </c>
    </row>
    <row r="21" spans="1:10" ht="12.75">
      <c r="A21" s="46"/>
      <c r="B21" s="93"/>
      <c r="C21" s="102"/>
      <c r="D21" s="102"/>
      <c r="E21" s="32"/>
      <c r="F21" s="33"/>
      <c r="G21" s="33"/>
      <c r="H21" s="33"/>
      <c r="I21" s="92"/>
      <c r="J21" s="47"/>
    </row>
    <row r="22" spans="1:10" ht="12.75">
      <c r="A22" s="63">
        <v>3</v>
      </c>
      <c r="B22" s="95" t="s">
        <v>10</v>
      </c>
      <c r="C22" s="104" t="s">
        <v>6</v>
      </c>
      <c r="D22" s="104" t="s">
        <v>46</v>
      </c>
      <c r="E22" s="88" t="s">
        <v>18</v>
      </c>
      <c r="F22" s="89">
        <f>SUM(G22:J22)</f>
        <v>3417000</v>
      </c>
      <c r="G22" s="89">
        <v>417000</v>
      </c>
      <c r="H22" s="89">
        <v>1000000</v>
      </c>
      <c r="I22" s="90">
        <v>1000000</v>
      </c>
      <c r="J22" s="49">
        <v>1000000</v>
      </c>
    </row>
    <row r="23" spans="1:10" ht="12.75">
      <c r="A23" s="46"/>
      <c r="B23" s="93" t="s">
        <v>23</v>
      </c>
      <c r="C23" s="102"/>
      <c r="D23" s="102"/>
      <c r="E23" s="32" t="s">
        <v>7</v>
      </c>
      <c r="F23" s="33">
        <f>SUM(G23:J23)</f>
        <v>3147000</v>
      </c>
      <c r="G23" s="33">
        <v>147000</v>
      </c>
      <c r="H23" s="33">
        <v>1000000</v>
      </c>
      <c r="I23" s="92">
        <v>1000000</v>
      </c>
      <c r="J23" s="47">
        <v>1000000</v>
      </c>
    </row>
    <row r="24" spans="1:10" ht="12.75">
      <c r="A24" s="46"/>
      <c r="B24" s="93"/>
      <c r="C24" s="102"/>
      <c r="D24" s="102"/>
      <c r="E24" s="32" t="s">
        <v>17</v>
      </c>
      <c r="F24" s="33">
        <f>G24</f>
        <v>270000</v>
      </c>
      <c r="G24" s="33">
        <v>270000</v>
      </c>
      <c r="H24" s="33">
        <v>0</v>
      </c>
      <c r="I24" s="92">
        <v>0</v>
      </c>
      <c r="J24" s="47">
        <v>0</v>
      </c>
    </row>
    <row r="25" spans="1:10" ht="12.75">
      <c r="A25" s="64"/>
      <c r="B25" s="96"/>
      <c r="C25" s="103"/>
      <c r="D25" s="103"/>
      <c r="E25" s="40"/>
      <c r="F25" s="41"/>
      <c r="G25" s="41"/>
      <c r="H25" s="41"/>
      <c r="I25" s="84"/>
      <c r="J25" s="48"/>
    </row>
    <row r="26" spans="1:10" ht="12.75">
      <c r="A26" s="46">
        <v>4</v>
      </c>
      <c r="B26" s="95" t="s">
        <v>10</v>
      </c>
      <c r="C26" s="102" t="s">
        <v>6</v>
      </c>
      <c r="D26" s="102" t="s">
        <v>46</v>
      </c>
      <c r="E26" s="32" t="s">
        <v>18</v>
      </c>
      <c r="F26" s="33">
        <f>SUM(G26:J26)</f>
        <v>11041000</v>
      </c>
      <c r="G26" s="105">
        <v>1041000</v>
      </c>
      <c r="H26" s="33">
        <v>3000000</v>
      </c>
      <c r="I26" s="92">
        <v>3500000</v>
      </c>
      <c r="J26" s="47">
        <v>3500000</v>
      </c>
    </row>
    <row r="27" spans="1:10" ht="12.75">
      <c r="A27" s="46"/>
      <c r="B27" s="93" t="s">
        <v>24</v>
      </c>
      <c r="C27" s="102"/>
      <c r="D27" s="102"/>
      <c r="E27" s="32" t="s">
        <v>7</v>
      </c>
      <c r="F27" s="33">
        <f>SUM(G27:J27)</f>
        <v>10695000</v>
      </c>
      <c r="G27" s="33">
        <v>695000</v>
      </c>
      <c r="H27" s="33">
        <v>3000000</v>
      </c>
      <c r="I27" s="92">
        <v>3500000</v>
      </c>
      <c r="J27" s="47">
        <v>3500000</v>
      </c>
    </row>
    <row r="28" spans="1:10" ht="12.75">
      <c r="A28" s="46"/>
      <c r="B28" s="93"/>
      <c r="C28" s="102"/>
      <c r="D28" s="102"/>
      <c r="E28" s="32" t="s">
        <v>17</v>
      </c>
      <c r="F28" s="33">
        <f>SUM(G28:J28)</f>
        <v>346000</v>
      </c>
      <c r="G28" s="33">
        <v>346000</v>
      </c>
      <c r="H28" s="33">
        <v>0</v>
      </c>
      <c r="I28" s="92">
        <v>0</v>
      </c>
      <c r="J28" s="47">
        <v>0</v>
      </c>
    </row>
    <row r="29" spans="1:10" ht="12.75">
      <c r="A29" s="64"/>
      <c r="B29" s="96"/>
      <c r="C29" s="103"/>
      <c r="D29" s="103"/>
      <c r="E29" s="103"/>
      <c r="F29" s="41"/>
      <c r="G29" s="41"/>
      <c r="H29" s="41"/>
      <c r="I29" s="84"/>
      <c r="J29" s="48"/>
    </row>
    <row r="30" spans="1:254" s="4" customFormat="1" ht="12.75">
      <c r="A30" s="46">
        <v>5</v>
      </c>
      <c r="B30" s="97" t="s">
        <v>11</v>
      </c>
      <c r="C30" s="21" t="s">
        <v>6</v>
      </c>
      <c r="D30" s="21" t="s">
        <v>41</v>
      </c>
      <c r="E30" s="32" t="s">
        <v>8</v>
      </c>
      <c r="F30" s="33">
        <f>SUM(G30:J30)</f>
        <v>2475585.8200000003</v>
      </c>
      <c r="G30" s="106">
        <v>375585.82</v>
      </c>
      <c r="H30" s="33">
        <v>700000</v>
      </c>
      <c r="I30" s="92">
        <v>700000</v>
      </c>
      <c r="J30" s="47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6"/>
      <c r="B31" s="97"/>
      <c r="C31" s="21"/>
      <c r="D31" s="21"/>
      <c r="E31" s="32"/>
      <c r="F31" s="33"/>
      <c r="G31" s="33"/>
      <c r="H31" s="33"/>
      <c r="I31" s="92"/>
      <c r="J31" s="47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59"/>
      <c r="B32" s="98"/>
      <c r="C32" s="39"/>
      <c r="D32" s="39"/>
      <c r="E32" s="39"/>
      <c r="F32" s="41"/>
      <c r="G32" s="41"/>
      <c r="H32" s="41"/>
      <c r="I32" s="84"/>
      <c r="J32" s="48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99" t="s">
        <v>14</v>
      </c>
      <c r="C33" s="21" t="s">
        <v>6</v>
      </c>
      <c r="D33" s="21" t="s">
        <v>46</v>
      </c>
      <c r="E33" s="32" t="s">
        <v>7</v>
      </c>
      <c r="F33" s="33">
        <f>SUM(G33:J33)</f>
        <v>51560000</v>
      </c>
      <c r="G33" s="33">
        <v>810000</v>
      </c>
      <c r="H33" s="33">
        <v>10000000</v>
      </c>
      <c r="I33" s="92">
        <v>20000000</v>
      </c>
      <c r="J33" s="47">
        <v>20750000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99" t="s">
        <v>44</v>
      </c>
      <c r="C34" s="21"/>
      <c r="D34" s="21"/>
      <c r="E34" s="32"/>
      <c r="F34" s="33"/>
      <c r="G34" s="33"/>
      <c r="H34" s="33"/>
      <c r="I34" s="92"/>
      <c r="J34" s="47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18"/>
      <c r="B35" s="99"/>
      <c r="C35" s="21"/>
      <c r="D35" s="21"/>
      <c r="E35" s="32"/>
      <c r="F35" s="33"/>
      <c r="G35" s="33"/>
      <c r="H35" s="33"/>
      <c r="I35" s="92"/>
      <c r="J35" s="47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61">
        <v>7</v>
      </c>
      <c r="B36" s="100" t="s">
        <v>15</v>
      </c>
      <c r="C36" s="62" t="s">
        <v>6</v>
      </c>
      <c r="D36" s="62" t="s">
        <v>41</v>
      </c>
      <c r="E36" s="88" t="s">
        <v>18</v>
      </c>
      <c r="F36" s="89">
        <f>SUM(G36:J36)</f>
        <v>5650000</v>
      </c>
      <c r="G36" s="89">
        <v>1650000</v>
      </c>
      <c r="H36" s="89">
        <v>2500000</v>
      </c>
      <c r="I36" s="90">
        <v>1500000</v>
      </c>
      <c r="J36" s="49">
        <v>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8"/>
      <c r="B37" s="99" t="s">
        <v>12</v>
      </c>
      <c r="C37" s="21"/>
      <c r="D37" s="21"/>
      <c r="E37" s="32" t="s">
        <v>7</v>
      </c>
      <c r="F37" s="33">
        <f>SUM(G37:J37)</f>
        <v>4160000</v>
      </c>
      <c r="G37" s="33">
        <v>160000</v>
      </c>
      <c r="H37" s="33">
        <v>2500000</v>
      </c>
      <c r="I37" s="92">
        <v>1500000</v>
      </c>
      <c r="J37" s="47">
        <v>0</v>
      </c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8"/>
      <c r="B38" s="99"/>
      <c r="C38" s="21"/>
      <c r="D38" s="21"/>
      <c r="E38" s="32" t="s">
        <v>17</v>
      </c>
      <c r="F38" s="33">
        <f>SUM(G38:J38)</f>
        <v>1500000</v>
      </c>
      <c r="G38" s="33">
        <v>1500000</v>
      </c>
      <c r="H38" s="33">
        <v>0</v>
      </c>
      <c r="I38" s="92">
        <v>0</v>
      </c>
      <c r="J38" s="47">
        <v>0</v>
      </c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18"/>
      <c r="B39" s="99"/>
      <c r="C39" s="21"/>
      <c r="D39" s="21"/>
      <c r="E39" s="32"/>
      <c r="F39" s="33"/>
      <c r="G39" s="33"/>
      <c r="H39" s="33"/>
      <c r="I39" s="92"/>
      <c r="J39" s="47"/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61">
        <v>8</v>
      </c>
      <c r="B40" s="100" t="s">
        <v>19</v>
      </c>
      <c r="C40" s="62" t="s">
        <v>6</v>
      </c>
      <c r="D40" s="62" t="s">
        <v>46</v>
      </c>
      <c r="E40" s="88" t="s">
        <v>18</v>
      </c>
      <c r="F40" s="89">
        <f>SUM(G40:J40)</f>
        <v>1551875.6099999999</v>
      </c>
      <c r="G40" s="109">
        <v>351875.61</v>
      </c>
      <c r="H40" s="89">
        <v>400000</v>
      </c>
      <c r="I40" s="90">
        <v>400000</v>
      </c>
      <c r="J40" s="49">
        <v>400000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8"/>
      <c r="B41" s="99"/>
      <c r="C41" s="21"/>
      <c r="D41" s="21"/>
      <c r="E41" s="32" t="s">
        <v>7</v>
      </c>
      <c r="F41" s="33">
        <f>SUM(G41:J41)</f>
        <v>1282875.6099999999</v>
      </c>
      <c r="G41" s="106">
        <v>82875.61</v>
      </c>
      <c r="H41" s="33">
        <v>400000</v>
      </c>
      <c r="I41" s="92">
        <v>400000</v>
      </c>
      <c r="J41" s="47">
        <v>400000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8"/>
      <c r="B42" s="99"/>
      <c r="C42" s="21"/>
      <c r="D42" s="21"/>
      <c r="E42" s="32" t="s">
        <v>17</v>
      </c>
      <c r="F42" s="33">
        <f>SUM(G42:J42)</f>
        <v>269000</v>
      </c>
      <c r="G42" s="106">
        <v>269000</v>
      </c>
      <c r="H42" s="33">
        <v>0</v>
      </c>
      <c r="I42" s="92">
        <v>0</v>
      </c>
      <c r="J42" s="47">
        <v>0</v>
      </c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9"/>
      <c r="B43" s="101"/>
      <c r="C43" s="39"/>
      <c r="D43" s="39"/>
      <c r="E43" s="40"/>
      <c r="F43" s="41"/>
      <c r="G43" s="41"/>
      <c r="H43" s="41"/>
      <c r="I43" s="84"/>
      <c r="J43" s="48"/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74">
        <v>9</v>
      </c>
      <c r="B44" s="99" t="s">
        <v>20</v>
      </c>
      <c r="C44" s="21" t="s">
        <v>6</v>
      </c>
      <c r="D44" s="21" t="s">
        <v>46</v>
      </c>
      <c r="E44" s="32" t="s">
        <v>18</v>
      </c>
      <c r="F44" s="33">
        <f>SUM(G44:J44)</f>
        <v>6532000</v>
      </c>
      <c r="G44" s="33">
        <v>32000</v>
      </c>
      <c r="H44" s="33">
        <v>2500000</v>
      </c>
      <c r="I44" s="92">
        <v>2000000</v>
      </c>
      <c r="J44" s="47">
        <v>2000000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8"/>
      <c r="B45" s="99"/>
      <c r="C45" s="21"/>
      <c r="D45" s="21"/>
      <c r="E45" s="32" t="s">
        <v>7</v>
      </c>
      <c r="F45" s="33"/>
      <c r="G45" s="33">
        <v>0</v>
      </c>
      <c r="H45" s="33"/>
      <c r="I45" s="92"/>
      <c r="J45" s="47"/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18"/>
      <c r="B46" s="99"/>
      <c r="C46" s="21"/>
      <c r="D46" s="21"/>
      <c r="E46" s="32" t="s">
        <v>17</v>
      </c>
      <c r="F46" s="33"/>
      <c r="G46" s="33">
        <v>32000</v>
      </c>
      <c r="H46" s="33"/>
      <c r="I46" s="92"/>
      <c r="J46" s="47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60"/>
      <c r="B47" s="101"/>
      <c r="C47" s="39"/>
      <c r="D47" s="39"/>
      <c r="E47" s="40"/>
      <c r="F47" s="41"/>
      <c r="G47" s="41"/>
      <c r="H47" s="41"/>
      <c r="I47" s="84"/>
      <c r="J47" s="48"/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8">
        <v>10</v>
      </c>
      <c r="B48" s="99" t="s">
        <v>21</v>
      </c>
      <c r="C48" s="21" t="s">
        <v>6</v>
      </c>
      <c r="D48" s="21" t="s">
        <v>46</v>
      </c>
      <c r="E48" s="32" t="s">
        <v>7</v>
      </c>
      <c r="F48" s="33">
        <f>SUM(G48:J48)</f>
        <v>17325000</v>
      </c>
      <c r="G48" s="33">
        <v>325000</v>
      </c>
      <c r="H48" s="33">
        <v>5000000</v>
      </c>
      <c r="I48" s="92">
        <v>10000000</v>
      </c>
      <c r="J48" s="47">
        <v>2000000</v>
      </c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3.5" customHeight="1">
      <c r="A49" s="50"/>
      <c r="B49" s="38"/>
      <c r="C49" s="39"/>
      <c r="D49" s="39"/>
      <c r="E49" s="40"/>
      <c r="F49" s="41"/>
      <c r="G49" s="41"/>
      <c r="H49" s="41"/>
      <c r="I49" s="84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3.5" customHeight="1">
      <c r="A50" s="51">
        <v>11</v>
      </c>
      <c r="B50" s="31" t="s">
        <v>30</v>
      </c>
      <c r="C50" s="21" t="s">
        <v>6</v>
      </c>
      <c r="D50" s="21" t="s">
        <v>43</v>
      </c>
      <c r="E50" s="32" t="s">
        <v>18</v>
      </c>
      <c r="F50" s="33">
        <f>SUM(G50:J50)</f>
        <v>5876486.47</v>
      </c>
      <c r="G50" s="106">
        <v>1876486.47</v>
      </c>
      <c r="H50" s="33">
        <v>4000000</v>
      </c>
      <c r="I50" s="92">
        <v>0</v>
      </c>
      <c r="J50" s="47">
        <v>0</v>
      </c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3.5" customHeight="1">
      <c r="A51" s="51"/>
      <c r="B51" s="31" t="s">
        <v>31</v>
      </c>
      <c r="C51" s="21"/>
      <c r="D51" s="21"/>
      <c r="E51" s="32" t="s">
        <v>7</v>
      </c>
      <c r="F51" s="106">
        <f>G51</f>
        <v>1241993.01</v>
      </c>
      <c r="G51" s="106">
        <v>1241993.01</v>
      </c>
      <c r="H51" s="33"/>
      <c r="I51" s="92"/>
      <c r="J51" s="47"/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1"/>
      <c r="B52" s="31" t="s">
        <v>32</v>
      </c>
      <c r="C52" s="21"/>
      <c r="D52" s="21"/>
      <c r="E52" s="32" t="s">
        <v>70</v>
      </c>
      <c r="F52" s="106">
        <f>G52</f>
        <v>634493.46</v>
      </c>
      <c r="G52" s="106">
        <v>634493.46</v>
      </c>
      <c r="H52" s="33"/>
      <c r="I52" s="92"/>
      <c r="J52" s="47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1"/>
      <c r="B53" s="31" t="s">
        <v>33</v>
      </c>
      <c r="C53" s="21"/>
      <c r="D53" s="21"/>
      <c r="E53" s="32"/>
      <c r="F53" s="33"/>
      <c r="G53" s="33"/>
      <c r="H53" s="33"/>
      <c r="I53" s="92"/>
      <c r="J53" s="47"/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0"/>
      <c r="B54" s="43"/>
      <c r="C54" s="39"/>
      <c r="D54" s="39"/>
      <c r="E54" s="40"/>
      <c r="F54" s="41"/>
      <c r="G54" s="41"/>
      <c r="H54" s="41"/>
      <c r="I54" s="84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1">
        <v>12</v>
      </c>
      <c r="B55" s="31" t="s">
        <v>25</v>
      </c>
      <c r="C55" s="21" t="s">
        <v>6</v>
      </c>
      <c r="D55" s="21" t="s">
        <v>41</v>
      </c>
      <c r="E55" s="32" t="s">
        <v>7</v>
      </c>
      <c r="F55" s="33">
        <f>SUM(G55:J55)</f>
        <v>5300000</v>
      </c>
      <c r="G55" s="33">
        <v>500000</v>
      </c>
      <c r="H55" s="33">
        <v>3800000</v>
      </c>
      <c r="I55" s="92">
        <v>1000000</v>
      </c>
      <c r="J55" s="47">
        <v>0</v>
      </c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1"/>
      <c r="B56" s="31" t="s">
        <v>26</v>
      </c>
      <c r="C56" s="21"/>
      <c r="D56" s="21"/>
      <c r="E56" s="32"/>
      <c r="F56" s="33"/>
      <c r="G56" s="33"/>
      <c r="H56" s="33"/>
      <c r="I56" s="92"/>
      <c r="J56" s="47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1"/>
      <c r="B57" s="31" t="s">
        <v>27</v>
      </c>
      <c r="C57" s="71"/>
      <c r="D57" s="21"/>
      <c r="E57" s="32"/>
      <c r="F57" s="33"/>
      <c r="G57" s="33"/>
      <c r="H57" s="33"/>
      <c r="I57" s="92"/>
      <c r="J57" s="47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0"/>
      <c r="B58" s="43"/>
      <c r="C58" s="72"/>
      <c r="D58" s="39"/>
      <c r="E58" s="40"/>
      <c r="F58" s="41"/>
      <c r="G58" s="41"/>
      <c r="H58" s="41"/>
      <c r="I58" s="84"/>
      <c r="J58" s="48"/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85">
        <v>13</v>
      </c>
      <c r="B59" s="86" t="s">
        <v>28</v>
      </c>
      <c r="C59" s="87" t="s">
        <v>22</v>
      </c>
      <c r="D59" s="62" t="s">
        <v>43</v>
      </c>
      <c r="E59" s="88" t="s">
        <v>8</v>
      </c>
      <c r="F59" s="89">
        <f>SUM(G59:J59)</f>
        <v>1100000</v>
      </c>
      <c r="G59" s="89">
        <v>400000</v>
      </c>
      <c r="H59" s="89">
        <v>700000</v>
      </c>
      <c r="I59" s="90">
        <v>0</v>
      </c>
      <c r="J59" s="49">
        <v>0</v>
      </c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1"/>
      <c r="B60" s="31" t="s">
        <v>29</v>
      </c>
      <c r="C60" s="71"/>
      <c r="D60" s="21"/>
      <c r="E60" s="32"/>
      <c r="F60" s="33"/>
      <c r="G60" s="33"/>
      <c r="H60" s="33"/>
      <c r="I60" s="92"/>
      <c r="J60" s="47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0"/>
      <c r="B61" s="38"/>
      <c r="C61" s="72"/>
      <c r="D61" s="39"/>
      <c r="E61" s="40"/>
      <c r="F61" s="41"/>
      <c r="G61" s="41"/>
      <c r="H61" s="41"/>
      <c r="I61" s="84"/>
      <c r="J61" s="48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51">
        <v>14</v>
      </c>
      <c r="B62" s="31" t="s">
        <v>34</v>
      </c>
      <c r="C62" s="71" t="s">
        <v>6</v>
      </c>
      <c r="D62" s="21" t="s">
        <v>43</v>
      </c>
      <c r="E62" s="32" t="s">
        <v>7</v>
      </c>
      <c r="F62" s="33">
        <f>SUM(G62+H62+J62)</f>
        <v>169000</v>
      </c>
      <c r="G62" s="33">
        <v>14000</v>
      </c>
      <c r="H62" s="33">
        <v>155000</v>
      </c>
      <c r="I62" s="92">
        <v>0</v>
      </c>
      <c r="J62" s="47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1"/>
      <c r="B63" s="31" t="s">
        <v>35</v>
      </c>
      <c r="C63" s="71"/>
      <c r="D63" s="21"/>
      <c r="E63" s="32"/>
      <c r="F63" s="33"/>
      <c r="G63" s="33"/>
      <c r="H63" s="33"/>
      <c r="I63" s="92"/>
      <c r="J63" s="47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1"/>
      <c r="B64" s="31" t="s">
        <v>36</v>
      </c>
      <c r="C64" s="71"/>
      <c r="D64" s="21"/>
      <c r="E64" s="32"/>
      <c r="F64" s="33"/>
      <c r="G64" s="33"/>
      <c r="H64" s="33"/>
      <c r="I64" s="92"/>
      <c r="J64" s="47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1" t="s">
        <v>13</v>
      </c>
      <c r="B65" s="31" t="s">
        <v>37</v>
      </c>
      <c r="C65" s="71"/>
      <c r="D65" s="21"/>
      <c r="E65" s="32"/>
      <c r="F65" s="33"/>
      <c r="G65" s="33"/>
      <c r="H65" s="33"/>
      <c r="I65" s="92"/>
      <c r="J65" s="47"/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0"/>
      <c r="B66" s="43"/>
      <c r="C66" s="72"/>
      <c r="D66" s="39"/>
      <c r="E66" s="40"/>
      <c r="F66" s="41"/>
      <c r="G66" s="41"/>
      <c r="H66" s="41"/>
      <c r="I66" s="84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1">
        <v>15</v>
      </c>
      <c r="B67" s="31" t="s">
        <v>38</v>
      </c>
      <c r="C67" s="71" t="s">
        <v>6</v>
      </c>
      <c r="D67" s="21" t="s">
        <v>43</v>
      </c>
      <c r="E67" s="32" t="s">
        <v>7</v>
      </c>
      <c r="F67" s="33">
        <f>SUM(G67+H67+J67)</f>
        <v>169000</v>
      </c>
      <c r="G67" s="33">
        <v>14000</v>
      </c>
      <c r="H67" s="33">
        <v>155000</v>
      </c>
      <c r="I67" s="92">
        <v>0</v>
      </c>
      <c r="J67" s="47">
        <v>0</v>
      </c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1"/>
      <c r="B68" s="31" t="s">
        <v>39</v>
      </c>
      <c r="C68" s="71"/>
      <c r="D68" s="21"/>
      <c r="E68" s="32"/>
      <c r="F68" s="33"/>
      <c r="G68" s="33"/>
      <c r="H68" s="33"/>
      <c r="I68" s="92"/>
      <c r="J68" s="47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1"/>
      <c r="B69" s="31" t="s">
        <v>36</v>
      </c>
      <c r="C69" s="71"/>
      <c r="D69" s="21"/>
      <c r="E69" s="32"/>
      <c r="F69" s="33"/>
      <c r="G69" s="33"/>
      <c r="H69" s="33"/>
      <c r="I69" s="92"/>
      <c r="J69" s="47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1"/>
      <c r="B70" s="31" t="s">
        <v>37</v>
      </c>
      <c r="C70" s="71"/>
      <c r="D70" s="21"/>
      <c r="E70" s="32"/>
      <c r="F70" s="33"/>
      <c r="G70" s="33"/>
      <c r="H70" s="33"/>
      <c r="I70" s="92"/>
      <c r="J70" s="47"/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0"/>
      <c r="B71" s="43"/>
      <c r="C71" s="72"/>
      <c r="D71" s="39"/>
      <c r="E71" s="40"/>
      <c r="F71" s="41"/>
      <c r="G71" s="41"/>
      <c r="H71" s="41"/>
      <c r="I71" s="84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1">
        <v>16</v>
      </c>
      <c r="B72" s="31" t="s">
        <v>40</v>
      </c>
      <c r="C72" s="71" t="s">
        <v>6</v>
      </c>
      <c r="D72" s="21" t="s">
        <v>43</v>
      </c>
      <c r="E72" s="32" t="s">
        <v>7</v>
      </c>
      <c r="F72" s="33">
        <f>SUM(G72+H72+J72)</f>
        <v>85000</v>
      </c>
      <c r="G72" s="33">
        <v>7500</v>
      </c>
      <c r="H72" s="33">
        <v>77500</v>
      </c>
      <c r="I72" s="92">
        <v>0</v>
      </c>
      <c r="J72" s="47">
        <v>0</v>
      </c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1"/>
      <c r="B73" s="31" t="s">
        <v>36</v>
      </c>
      <c r="C73" s="71" t="s">
        <v>13</v>
      </c>
      <c r="D73" s="21"/>
      <c r="E73" s="32"/>
      <c r="F73" s="33"/>
      <c r="G73" s="33"/>
      <c r="H73" s="33"/>
      <c r="I73" s="92"/>
      <c r="J73" s="47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1"/>
      <c r="B74" s="31" t="s">
        <v>54</v>
      </c>
      <c r="C74" s="71"/>
      <c r="D74" s="21"/>
      <c r="E74" s="32"/>
      <c r="F74" s="33"/>
      <c r="G74" s="33"/>
      <c r="H74" s="33"/>
      <c r="I74" s="92"/>
      <c r="J74" s="47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0"/>
      <c r="B75" s="43"/>
      <c r="C75" s="72"/>
      <c r="D75" s="39"/>
      <c r="E75" s="40"/>
      <c r="F75" s="41"/>
      <c r="G75" s="41"/>
      <c r="H75" s="41"/>
      <c r="I75" s="84"/>
      <c r="J75" s="48"/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1">
        <v>17</v>
      </c>
      <c r="B76" s="31" t="s">
        <v>55</v>
      </c>
      <c r="C76" s="71" t="s">
        <v>6</v>
      </c>
      <c r="D76" s="21" t="s">
        <v>60</v>
      </c>
      <c r="E76" s="32" t="s">
        <v>7</v>
      </c>
      <c r="F76" s="33">
        <f>SUM(G76:J76)</f>
        <v>501000</v>
      </c>
      <c r="G76" s="33">
        <v>1000</v>
      </c>
      <c r="H76" s="33">
        <v>500000</v>
      </c>
      <c r="I76" s="92">
        <v>0</v>
      </c>
      <c r="J76" s="47">
        <v>0</v>
      </c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1"/>
      <c r="B77" s="31" t="s">
        <v>56</v>
      </c>
      <c r="C77" s="71"/>
      <c r="D77" s="21"/>
      <c r="E77" s="32"/>
      <c r="F77" s="33"/>
      <c r="G77" s="33"/>
      <c r="H77" s="33"/>
      <c r="I77" s="92"/>
      <c r="J77" s="47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1"/>
      <c r="B78" s="31" t="s">
        <v>57</v>
      </c>
      <c r="C78" s="71"/>
      <c r="D78" s="21"/>
      <c r="E78" s="32"/>
      <c r="F78" s="33"/>
      <c r="G78" s="33"/>
      <c r="H78" s="33"/>
      <c r="I78" s="92"/>
      <c r="J78" s="47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1"/>
      <c r="B79" s="31" t="s">
        <v>58</v>
      </c>
      <c r="C79" s="71"/>
      <c r="D79" s="21"/>
      <c r="E79" s="32"/>
      <c r="F79" s="33"/>
      <c r="G79" s="33"/>
      <c r="H79" s="33"/>
      <c r="I79" s="92"/>
      <c r="J79" s="47"/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1"/>
      <c r="B80" s="31" t="s">
        <v>59</v>
      </c>
      <c r="C80" s="71"/>
      <c r="D80" s="21"/>
      <c r="E80" s="32"/>
      <c r="F80" s="33"/>
      <c r="G80" s="33"/>
      <c r="H80" s="33"/>
      <c r="I80" s="92"/>
      <c r="J80" s="47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3.5" customHeight="1">
      <c r="A81" s="50"/>
      <c r="B81" s="43"/>
      <c r="C81" s="72"/>
      <c r="D81" s="39"/>
      <c r="E81" s="40"/>
      <c r="F81" s="41"/>
      <c r="G81" s="41"/>
      <c r="H81" s="41"/>
      <c r="I81" s="84"/>
      <c r="J81" s="48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" customFormat="1" ht="13.5" customHeight="1">
      <c r="A82" s="51">
        <v>18</v>
      </c>
      <c r="B82" s="31" t="s">
        <v>61</v>
      </c>
      <c r="C82" s="71" t="s">
        <v>6</v>
      </c>
      <c r="D82" s="21" t="s">
        <v>41</v>
      </c>
      <c r="E82" s="32" t="s">
        <v>7</v>
      </c>
      <c r="F82" s="33">
        <f>SUM(G82+H82+I82+J82)</f>
        <v>1276216</v>
      </c>
      <c r="G82" s="33">
        <v>1000</v>
      </c>
      <c r="H82" s="33">
        <v>600000</v>
      </c>
      <c r="I82" s="92">
        <v>675216</v>
      </c>
      <c r="J82" s="47">
        <v>0</v>
      </c>
      <c r="K82" s="2"/>
      <c r="L82" s="2"/>
      <c r="M82" s="2"/>
      <c r="N82" s="2"/>
      <c r="O82" s="2"/>
      <c r="P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4" customFormat="1" ht="13.5" customHeight="1">
      <c r="A83" s="51"/>
      <c r="B83" s="31" t="s">
        <v>62</v>
      </c>
      <c r="C83" s="71"/>
      <c r="D83" s="21"/>
      <c r="E83" s="32"/>
      <c r="F83" s="33"/>
      <c r="G83" s="33"/>
      <c r="H83" s="33"/>
      <c r="I83" s="92"/>
      <c r="J83" s="47"/>
      <c r="K83" s="2"/>
      <c r="L83" s="2"/>
      <c r="M83" s="2"/>
      <c r="N83" s="2"/>
      <c r="O83" s="2"/>
      <c r="P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4" customFormat="1" ht="13.5" customHeight="1">
      <c r="A84" s="51"/>
      <c r="B84" s="31" t="s">
        <v>63</v>
      </c>
      <c r="C84" s="71"/>
      <c r="D84" s="21"/>
      <c r="E84" s="32"/>
      <c r="F84" s="33"/>
      <c r="G84" s="33"/>
      <c r="H84" s="33"/>
      <c r="I84" s="92"/>
      <c r="J84" s="47"/>
      <c r="K84" s="2"/>
      <c r="L84" s="2"/>
      <c r="M84" s="2"/>
      <c r="N84" s="2"/>
      <c r="O84" s="2"/>
      <c r="P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4" customFormat="1" ht="13.5" customHeight="1">
      <c r="A85" s="50"/>
      <c r="B85" s="43"/>
      <c r="C85" s="72"/>
      <c r="D85" s="39"/>
      <c r="E85" s="40"/>
      <c r="F85" s="41"/>
      <c r="G85" s="41"/>
      <c r="H85" s="41"/>
      <c r="I85" s="84"/>
      <c r="J85" s="48"/>
      <c r="K85" s="2"/>
      <c r="L85" s="2"/>
      <c r="M85" s="2"/>
      <c r="N85" s="2"/>
      <c r="O85" s="2"/>
      <c r="P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4" customFormat="1" ht="13.5" customHeight="1">
      <c r="A86" s="51">
        <v>19</v>
      </c>
      <c r="B86" s="31" t="s">
        <v>64</v>
      </c>
      <c r="C86" s="71" t="s">
        <v>6</v>
      </c>
      <c r="D86" s="21" t="s">
        <v>43</v>
      </c>
      <c r="E86" s="32" t="s">
        <v>7</v>
      </c>
      <c r="F86" s="33">
        <f>SUM(G86+H86+I86+J86)</f>
        <v>40000</v>
      </c>
      <c r="G86" s="33">
        <v>1000</v>
      </c>
      <c r="H86" s="33">
        <v>39000</v>
      </c>
      <c r="I86" s="92">
        <v>0</v>
      </c>
      <c r="J86" s="47">
        <v>0</v>
      </c>
      <c r="K86" s="2"/>
      <c r="L86" s="2"/>
      <c r="M86" s="2"/>
      <c r="N86" s="2"/>
      <c r="O86" s="2"/>
      <c r="P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4" customFormat="1" ht="13.5" customHeight="1">
      <c r="A87" s="51"/>
      <c r="B87" s="31" t="s">
        <v>65</v>
      </c>
      <c r="C87" s="71"/>
      <c r="D87" s="21"/>
      <c r="E87" s="32"/>
      <c r="F87" s="33"/>
      <c r="G87" s="33"/>
      <c r="H87" s="33"/>
      <c r="I87" s="92"/>
      <c r="J87" s="47"/>
      <c r="K87" s="2"/>
      <c r="L87" s="2"/>
      <c r="M87" s="2"/>
      <c r="N87" s="2"/>
      <c r="O87" s="2"/>
      <c r="P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4" customFormat="1" ht="13.5" customHeight="1">
      <c r="A88" s="50"/>
      <c r="B88" s="43"/>
      <c r="C88" s="72"/>
      <c r="D88" s="39"/>
      <c r="E88" s="40"/>
      <c r="F88" s="41"/>
      <c r="G88" s="41"/>
      <c r="H88" s="41"/>
      <c r="I88" s="84"/>
      <c r="J88" s="48"/>
      <c r="K88" s="2"/>
      <c r="L88" s="2"/>
      <c r="M88" s="2"/>
      <c r="N88" s="2"/>
      <c r="O88" s="2"/>
      <c r="P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4" customFormat="1" ht="13.5" customHeight="1">
      <c r="A89" s="51">
        <v>20</v>
      </c>
      <c r="B89" s="31" t="s">
        <v>66</v>
      </c>
      <c r="C89" s="71" t="s">
        <v>6</v>
      </c>
      <c r="D89" s="21" t="s">
        <v>41</v>
      </c>
      <c r="E89" s="32" t="s">
        <v>7</v>
      </c>
      <c r="F89" s="33">
        <f>SUM(G89+H89+I89)</f>
        <v>9271000</v>
      </c>
      <c r="G89" s="33">
        <v>1000</v>
      </c>
      <c r="H89" s="33">
        <v>4000000</v>
      </c>
      <c r="I89" s="92">
        <v>5270000</v>
      </c>
      <c r="J89" s="47">
        <v>0</v>
      </c>
      <c r="K89" s="2"/>
      <c r="L89" s="2"/>
      <c r="M89" s="2"/>
      <c r="N89" s="2"/>
      <c r="O89" s="2"/>
      <c r="P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4" customFormat="1" ht="13.5" customHeight="1">
      <c r="A90" s="51"/>
      <c r="B90" s="31" t="s">
        <v>67</v>
      </c>
      <c r="C90" s="71"/>
      <c r="D90" s="21"/>
      <c r="E90" s="32"/>
      <c r="F90" s="33"/>
      <c r="G90" s="33"/>
      <c r="H90" s="33"/>
      <c r="I90" s="92"/>
      <c r="J90" s="47"/>
      <c r="K90" s="2"/>
      <c r="L90" s="2"/>
      <c r="M90" s="2"/>
      <c r="N90" s="2"/>
      <c r="O90" s="2"/>
      <c r="P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4" customFormat="1" ht="13.5" customHeight="1">
      <c r="A91" s="51"/>
      <c r="B91" s="31"/>
      <c r="C91" s="71"/>
      <c r="D91" s="21"/>
      <c r="E91" s="32"/>
      <c r="F91" s="33"/>
      <c r="G91" s="33"/>
      <c r="H91" s="33"/>
      <c r="I91" s="92"/>
      <c r="J91" s="47"/>
      <c r="K91" s="2"/>
      <c r="L91" s="2"/>
      <c r="M91" s="2"/>
      <c r="N91" s="2"/>
      <c r="O91" s="2"/>
      <c r="P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4" customFormat="1" ht="13.5" customHeight="1">
      <c r="A92" s="50"/>
      <c r="B92" s="43"/>
      <c r="C92" s="72"/>
      <c r="D92" s="39"/>
      <c r="E92" s="40"/>
      <c r="F92" s="41"/>
      <c r="G92" s="41"/>
      <c r="H92" s="41"/>
      <c r="I92" s="84"/>
      <c r="J92" s="48"/>
      <c r="K92" s="2"/>
      <c r="L92" s="2"/>
      <c r="M92" s="2"/>
      <c r="N92" s="2"/>
      <c r="O92" s="2"/>
      <c r="P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4" customFormat="1" ht="13.5" customHeight="1">
      <c r="A93" s="51">
        <v>21</v>
      </c>
      <c r="B93" s="31" t="s">
        <v>68</v>
      </c>
      <c r="C93" s="71" t="s">
        <v>6</v>
      </c>
      <c r="D93" s="21" t="s">
        <v>43</v>
      </c>
      <c r="E93" s="32" t="s">
        <v>7</v>
      </c>
      <c r="F93" s="33">
        <f>SUM(G93:J93)</f>
        <v>1700000</v>
      </c>
      <c r="G93" s="33">
        <v>800000</v>
      </c>
      <c r="H93" s="33">
        <v>900000</v>
      </c>
      <c r="I93" s="92">
        <v>0</v>
      </c>
      <c r="J93" s="47">
        <v>0</v>
      </c>
      <c r="K93" s="2"/>
      <c r="L93" s="2"/>
      <c r="M93" s="2"/>
      <c r="N93" s="2"/>
      <c r="O93" s="2"/>
      <c r="P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4" customFormat="1" ht="13.5" customHeight="1">
      <c r="A94" s="51"/>
      <c r="B94" s="31" t="s">
        <v>69</v>
      </c>
      <c r="C94" s="71"/>
      <c r="D94" s="21"/>
      <c r="E94" s="32"/>
      <c r="F94" s="33"/>
      <c r="G94" s="33"/>
      <c r="H94" s="33"/>
      <c r="I94" s="92"/>
      <c r="J94" s="47"/>
      <c r="K94" s="2"/>
      <c r="L94" s="2"/>
      <c r="M94" s="2"/>
      <c r="N94" s="2"/>
      <c r="O94" s="2"/>
      <c r="P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4" customFormat="1" ht="14.25" customHeight="1" thickBot="1">
      <c r="A95" s="52"/>
      <c r="B95" s="30"/>
      <c r="C95" s="22"/>
      <c r="D95" s="22"/>
      <c r="E95" s="34"/>
      <c r="F95" s="35"/>
      <c r="G95" s="35"/>
      <c r="H95" s="35"/>
      <c r="I95" s="107" t="s">
        <v>13</v>
      </c>
      <c r="J95" s="83"/>
      <c r="K95" s="2"/>
      <c r="L95" s="2"/>
      <c r="M95" s="2"/>
      <c r="N95" s="2"/>
      <c r="O95" s="2"/>
      <c r="P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10" ht="16.5" thickBot="1">
      <c r="A96" s="5"/>
      <c r="B96" s="4"/>
      <c r="C96" s="4"/>
      <c r="D96" s="4"/>
      <c r="E96" s="53" t="s">
        <v>9</v>
      </c>
      <c r="F96" s="77">
        <f>SUM(G96+H96+I96+J96)</f>
        <v>156114363.9</v>
      </c>
      <c r="G96" s="75">
        <f>SUM(G98+G99+G100)</f>
        <v>15692647.899999999</v>
      </c>
      <c r="H96" s="54">
        <f>SUM(H98+H100)</f>
        <v>48026500</v>
      </c>
      <c r="I96" s="78">
        <f>SUM(I98+I100)</f>
        <v>54045216</v>
      </c>
      <c r="J96" s="55">
        <f>SUM(J98+J100)</f>
        <v>38350000</v>
      </c>
    </row>
    <row r="97" spans="5:10" ht="12.75">
      <c r="E97" s="7" t="s">
        <v>42</v>
      </c>
      <c r="F97" s="24"/>
      <c r="G97" s="24"/>
      <c r="H97" s="24"/>
      <c r="I97" s="79"/>
      <c r="J97" s="56"/>
    </row>
    <row r="98" spans="5:10" ht="12.75">
      <c r="E98" s="26" t="s">
        <v>17</v>
      </c>
      <c r="F98" s="108">
        <f>SUM(G98:J98)</f>
        <v>7600000</v>
      </c>
      <c r="G98" s="108">
        <f>SUM(G16+G20+G24+G28+G38+G42+G46)</f>
        <v>7600000</v>
      </c>
      <c r="H98" s="27">
        <v>0</v>
      </c>
      <c r="I98" s="80">
        <f>SUM(H16+H20+H24+H28+H38+H42)</f>
        <v>0</v>
      </c>
      <c r="J98" s="57">
        <v>0</v>
      </c>
    </row>
    <row r="99" spans="5:10" ht="12.75">
      <c r="E99" s="110" t="s">
        <v>70</v>
      </c>
      <c r="F99" s="111">
        <f>SUM(G99:J99)</f>
        <v>634493.46</v>
      </c>
      <c r="G99" s="111">
        <f>G52</f>
        <v>634493.46</v>
      </c>
      <c r="H99" s="112">
        <v>0</v>
      </c>
      <c r="I99" s="113">
        <v>0</v>
      </c>
      <c r="J99" s="114">
        <v>0</v>
      </c>
    </row>
    <row r="100" spans="5:10" ht="13.5" thickBot="1">
      <c r="E100" s="36" t="s">
        <v>7</v>
      </c>
      <c r="F100" s="76">
        <f>SUM(G100+H100+I100+J100)</f>
        <v>147879870.44</v>
      </c>
      <c r="G100" s="76">
        <f>SUM(G15+G19+G23+G27+G30+G33+G37+G41+G45+G48+G51+G55+G59+G62+G67+G72+G76+G82+G86+G89+G93)</f>
        <v>7458154.4399999995</v>
      </c>
      <c r="H100" s="37">
        <f>SUM(H15+H19+H23+H27+H30+H33+H37+H41+H44+H48+H50+H55+H59+H62+H67+H72+H76+H82+H86+H89+H93)</f>
        <v>48026500</v>
      </c>
      <c r="I100" s="81">
        <f>SUM(I15+I19+I23+I27+I30+I33+I37+I41+I44+I48+I50+I55+I59+I62+I67+I72+I76+I82+I86+I86+I89+I93)</f>
        <v>54045216</v>
      </c>
      <c r="J100" s="58">
        <f>SUM(J15+J19+J23+J27+J30+J33+J37+J41+J44+J48+J50+J55+J59+J62+J67+J72+J76+J82+J86+J89+J93)</f>
        <v>38350000</v>
      </c>
    </row>
    <row r="101" spans="5:10" ht="12.75">
      <c r="E101" s="15"/>
      <c r="F101" s="15"/>
      <c r="G101" s="15"/>
      <c r="H101" s="42"/>
      <c r="I101" s="42"/>
      <c r="J101" s="15"/>
    </row>
    <row r="102" ht="12.75">
      <c r="F102" s="11"/>
    </row>
  </sheetData>
  <sheetProtection/>
  <mergeCells count="11">
    <mergeCell ref="A3:G3"/>
    <mergeCell ref="I11:I13"/>
    <mergeCell ref="A10:A13"/>
    <mergeCell ref="J11:J13"/>
    <mergeCell ref="G10:J10"/>
    <mergeCell ref="E10:E13"/>
    <mergeCell ref="B10:B13"/>
    <mergeCell ref="G11:G13"/>
    <mergeCell ref="H11:H13"/>
    <mergeCell ref="D10:D13"/>
    <mergeCell ref="C10:C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9" scale="58" r:id="rId2"/>
  <rowBreaks count="1" manualBreakCount="1">
    <brk id="61" max="9" man="1"/>
  </rowBreaks>
  <colBreaks count="1" manualBreakCount="1">
    <brk id="10" max="9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dcichawa</cp:lastModifiedBy>
  <cp:lastPrinted>2010-12-29T14:17:23Z</cp:lastPrinted>
  <dcterms:created xsi:type="dcterms:W3CDTF">2004-06-11T08:40:51Z</dcterms:created>
  <dcterms:modified xsi:type="dcterms:W3CDTF">2011-01-14T12:24:14Z</dcterms:modified>
  <cp:category/>
  <cp:version/>
  <cp:contentType/>
  <cp:contentStatus/>
  <cp:revision>1</cp:revision>
</cp:coreProperties>
</file>